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495" windowWidth="21960" windowHeight="8940"/>
  </bookViews>
  <sheets>
    <sheet name="Прил 3 2021" sheetId="2" r:id="rId1"/>
    <sheet name="прил 5 дефицит 2021" sheetId="6" r:id="rId2"/>
  </sheets>
  <calcPr calcId="145621"/>
</workbook>
</file>

<file path=xl/calcChain.xml><?xml version="1.0" encoding="utf-8"?>
<calcChain xmlns="http://schemas.openxmlformats.org/spreadsheetml/2006/main">
  <c r="E67" i="2" l="1"/>
  <c r="E71" i="2"/>
  <c r="C14" i="6" l="1"/>
  <c r="C19" i="6"/>
  <c r="E56" i="2"/>
  <c r="E62" i="2"/>
  <c r="E50" i="2" l="1"/>
  <c r="E66" i="2" l="1"/>
  <c r="C18" i="6"/>
  <c r="C17" i="6" s="1"/>
  <c r="C16" i="6" s="1"/>
  <c r="C13" i="6"/>
  <c r="C12" i="6" s="1"/>
  <c r="C11" i="6" s="1"/>
  <c r="E55" i="2"/>
  <c r="E54" i="2" s="1"/>
  <c r="E53" i="2"/>
  <c r="C10" i="6" l="1"/>
  <c r="E48" i="2"/>
  <c r="E43" i="2" l="1"/>
  <c r="E19" i="2"/>
  <c r="E18" i="2" s="1"/>
  <c r="E22" i="2" l="1"/>
  <c r="E69" i="2"/>
  <c r="E64" i="2"/>
  <c r="E60" i="2"/>
  <c r="E58" i="2"/>
  <c r="E52" i="2"/>
  <c r="E45" i="2"/>
  <c r="E41" i="2"/>
  <c r="E24" i="2"/>
  <c r="E39" i="2"/>
  <c r="E37" i="2"/>
  <c r="E35" i="2"/>
  <c r="E33" i="2"/>
  <c r="E31" i="2"/>
  <c r="E26" i="2"/>
  <c r="E29" i="2"/>
  <c r="E21" i="2" l="1"/>
  <c r="E15" i="2"/>
  <c r="E14" i="2" s="1"/>
  <c r="E13" i="2" s="1"/>
  <c r="E17" i="2" l="1"/>
  <c r="E12" i="2" s="1"/>
</calcChain>
</file>

<file path=xl/sharedStrings.xml><?xml version="1.0" encoding="utf-8"?>
<sst xmlns="http://schemas.openxmlformats.org/spreadsheetml/2006/main" count="242" uniqueCount="103">
  <si>
    <t>Наименование целевой статьи</t>
  </si>
  <si>
    <t>921</t>
  </si>
  <si>
    <t>Депутаты представительного органа муниципальных образований</t>
  </si>
  <si>
    <t>200</t>
  </si>
  <si>
    <t>Закупка товаров, работ и услуг для обеспечения государственных (муниципальных) нужд</t>
  </si>
  <si>
    <t>925</t>
  </si>
  <si>
    <t>Выполнение других обязательств муниципального образования</t>
  </si>
  <si>
    <t>800</t>
  </si>
  <si>
    <t>Иные бюджетные ассигнования</t>
  </si>
  <si>
    <t>Глава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</si>
  <si>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</si>
  <si>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</si>
  <si>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трансферты на проведение дезинфекционных мероприятий на открытых пространствах населенных пунктов в целях недопущения распространения новой короновирусной инфекции в сельских поселениях</t>
  </si>
  <si>
    <t>Межбюджетные трансферты по переданным полномочиям в части взносов в   Фонд регионального оператора по капитальному ремонту общего имущества многоквартирных домов, находящихся в сельских поселениях</t>
  </si>
  <si>
    <t>Межбюджетные трансферты по переданным полномочиям в части формирования, исполнения и контроля за исполнением бюджета в соответствии с заключенными соглашениями</t>
  </si>
  <si>
    <t>500</t>
  </si>
  <si>
    <t>Межбюджетные трансферты</t>
  </si>
  <si>
    <t>Межбюджетные трансферты по переданным полномочиям району по осуществлению муниципального финансового контроля в соответствии с заключенными соглашениями</t>
  </si>
  <si>
    <t>Мероприятия по предупреждению пожаров и ликвидация их последствий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</si>
  <si>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</si>
  <si>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Полномочия в части обеспечения мероприятий по предупреждению и ликвидации чрезвычайных ситуаций по время паводков в сельских поселениях</t>
  </si>
  <si>
    <t>Полномочия в части обеспечения мероприятий по содержанию мест захоронения</t>
  </si>
  <si>
    <t>Полномочия в части обеспечения мероприятий по содержанию муниципального жилого фонда в сельских поселениях</t>
  </si>
  <si>
    <t>Профилактика терроризма, его идеологии, экстремистских проявлений</t>
  </si>
  <si>
    <t>Прочие расходы муниципальных образований на благоустройство</t>
  </si>
  <si>
    <t>Расходы муниципальных образований на содержание автомобильных дорог и сооружений на них в границах поселений</t>
  </si>
  <si>
    <t>Расходы муниципальных образований на уличное освещение</t>
  </si>
  <si>
    <t>Руководство и управление в сфере установленных функций органов местного самоуправления муниципальных образований и структурных (функциональных) подразделений администрации района</t>
  </si>
  <si>
    <t>Содействие в занятости населения в рамках Соглашения с Управлением Республики Коми по занятости населения</t>
  </si>
  <si>
    <t>Субвенции на осущ. госуд. полн. РК., пред.ст, 2 и 2(1), п. 6 ст1 и статьей 3 Закона РК "О наделении органов МСУ в РК отд. гос. полномочиями РК"</t>
  </si>
  <si>
    <t>Субвенции на осуществление первичного воинского учета на территориях, где отсутствуют военные комиссариаты</t>
  </si>
  <si>
    <t>Мин</t>
  </si>
  <si>
    <t>ЦСР</t>
  </si>
  <si>
    <t>ВР</t>
  </si>
  <si>
    <t>Сумма</t>
  </si>
  <si>
    <t>(тыс.рублей)</t>
  </si>
  <si>
    <t>Непрограммные направления деятельности</t>
  </si>
  <si>
    <t>99 0 00 00000</t>
  </si>
  <si>
    <t>99 0 00 92120</t>
  </si>
  <si>
    <t>11 0 00 00000</t>
  </si>
  <si>
    <t>Непрограммнык направления деятельности</t>
  </si>
  <si>
    <t>99 0 00 51180</t>
  </si>
  <si>
    <t>99 0 00 59300</t>
  </si>
  <si>
    <t>99 0  00 62050</t>
  </si>
  <si>
    <t>99 0 00 62070</t>
  </si>
  <si>
    <t>99 0 00 63120</t>
  </si>
  <si>
    <t>99 0 00 63130</t>
  </si>
  <si>
    <t>99 0 00 63260</t>
  </si>
  <si>
    <t>99 0 00 69210</t>
  </si>
  <si>
    <t>99 0 00 05031</t>
  </si>
  <si>
    <t>99 0 00 S2120</t>
  </si>
  <si>
    <t>99 0 00 73150</t>
  </si>
  <si>
    <t>99 0 00 90910</t>
  </si>
  <si>
    <t>99 0 00 92030</t>
  </si>
  <si>
    <t>99 0 00 92040</t>
  </si>
  <si>
    <t>99 0 00 92170</t>
  </si>
  <si>
    <t>99 0 00 92200</t>
  </si>
  <si>
    <t>99 0 00 96100</t>
  </si>
  <si>
    <t>99 0 00 96200</t>
  </si>
  <si>
    <t>99 0 00 96500</t>
  </si>
  <si>
    <t xml:space="preserve">Ведомственная структура расходов бюджета муниципального образования </t>
  </si>
  <si>
    <t>Мероприятия по приведению в нормативное состояние улично-дорожной сети в населенных пунктах административных центров муниципальных районов</t>
  </si>
  <si>
    <t>Полномочия в части обеспечения мероприятий по обустройству мест массового отдыха людей у воды в сельских поселениях.</t>
  </si>
  <si>
    <t>99 0 00 69310</t>
  </si>
  <si>
    <t>ВСЕГО</t>
  </si>
  <si>
    <t>сельского поселения " Лойма"  на 2021 год</t>
  </si>
  <si>
    <t>Совет сельского поселения " Лойма "</t>
  </si>
  <si>
    <t>Администрация сельского поселения  "Лойма"</t>
  </si>
  <si>
    <t>Муниципальная программа муниципального образования сельского поселения " Лойма"</t>
  </si>
  <si>
    <t>Проведение выборов и референдумов</t>
  </si>
  <si>
    <t>99 0 00 90200</t>
  </si>
  <si>
    <t xml:space="preserve">                 Источники финансирования дефицита бюджета</t>
  </si>
  <si>
    <t>Код</t>
  </si>
  <si>
    <t xml:space="preserve">Наименование кода администратора, группы, подгруппы, статьи, вида источника финансирования дефицита бюджета </t>
  </si>
  <si>
    <t>00 90 00 00 00 00 00 000</t>
  </si>
  <si>
    <t>Источники внутреннего финансирования дефицита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</si>
  <si>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</si>
  <si>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</si>
  <si>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</si>
  <si>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</si>
  <si>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</si>
  <si>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</si>
  <si>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</si>
  <si>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</si>
  <si>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</si>
  <si>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</si>
  <si>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</si>
  <si>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</si>
  <si>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</si>
  <si>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</si>
  <si>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</si>
  <si>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поселений</t>
  </si>
  <si>
    <t>и плановый период 2022-2023 годов</t>
  </si>
  <si>
    <t xml:space="preserve">                              сельского поселения на 2021 год.</t>
  </si>
  <si>
    <t>11 0 13 S2300</t>
  </si>
  <si>
    <t xml:space="preserve"> к Решению Совета СП " Лойма" от 23 декабря 2020 г. № 4-50/2</t>
  </si>
  <si>
    <t xml:space="preserve">   "О бюджете муниципального образования сельского поселения "Лойма" на 2021г.</t>
  </si>
  <si>
    <t>Приложение № 3</t>
  </si>
  <si>
    <t xml:space="preserve">                                                  Приложение № 5                                                                                                                                  к Решению Совета СП "Лойма" от 23 декабря 2020 г. № 4-50/2  "О бюджете муниципального образования сельского поселения "Лойма" на 2021 год и плановый период 2022-2023 г.г</t>
  </si>
  <si>
    <t>99 0 00 92350</t>
  </si>
  <si>
    <t>Мероприятия в области жилищного хозяйства</t>
  </si>
  <si>
    <t xml:space="preserve">Приложение №2 
  к Решению Совета СП "Лойма» от 28.06.2020 г. № 4-52/4 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</si>
  <si>
    <t xml:space="preserve">Приложение №3
  к Решению Совета СП "Лойма» от 28.06.2021 г. № 4-52/4 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</si>
</sst>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0" fontId="3" fillId="2" borderId="5">
      <alignment horizontal="left" vertical="top" wrapText="1"/>
    </xf>
    <xf numFmtId="49" fontId="3" fillId="2" borderId="6">
      <alignment horizontal="center" vertical="top" shrinkToFit="1"/>
    </xf>
    <xf numFmtId="0" fontId="3" fillId="2" borderId="6">
      <alignment horizontal="left" vertical="top" wrapText="1"/>
    </xf>
    <xf numFmtId="4" fontId="3" fillId="2" borderId="6">
      <alignment horizontal="right" vertical="top" shrinkToFit="1"/>
    </xf>
    <xf numFmtId="0" fontId="3" fillId="2" borderId="7">
      <alignment horizontal="left" vertical="top" wrapText="1"/>
    </xf>
    <xf numFmtId="0" fontId="4" fillId="0" borderId="5">
      <alignment horizontal="left" vertical="top" wrapText="1"/>
    </xf>
    <xf numFmtId="49" fontId="2" fillId="0" borderId="6">
      <alignment horizontal="center" vertical="top" shrinkToFit="1"/>
    </xf>
    <xf numFmtId="0" fontId="2" fillId="0" borderId="6">
      <alignment horizontal="left" vertical="top" wrapText="1"/>
    </xf>
    <xf numFmtId="4" fontId="2" fillId="0" borderId="6">
      <alignment horizontal="right" vertical="top" shrinkToFit="1"/>
    </xf>
    <xf numFmtId="0" fontId="5" fillId="0" borderId="7">
      <alignment horizontal="left" vertical="top" wrapText="1"/>
    </xf>
    <xf numFmtId="4" fontId="6" fillId="3" borderId="8">
      <alignment horizontal="right" shrinkToFit="1"/>
    </xf>
    <xf numFmtId="0" fontId="2" fillId="0" borderId="9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0" borderId="6">
      <alignment horizontal="left" vertical="top" wrapText="1"/>
    </xf>
    <xf numFmtId="49" fontId="2" fillId="0" borderId="6">
      <alignment horizontal="center" vertical="top" shrinkToFit="1"/>
    </xf>
    <xf numFmtId="0" fontId="11" fillId="0" borderId="1"/>
    <xf numFmtId="0" fontId="12" fillId="0" borderId="1"/>
  </cellStyleXfs>
  <cellXfs count="85">
    <xf numFmtId="0" fontId="0" fillId="0" borderId="0" xfId="0"/>
    <xf numFmtId="0" fontId="0" fillId="0" borderId="0" xfId="0" applyProtection="1">
      <protection locked="0"/>
    </xf>
    <xf numFmtId="49" fontId="3" fillId="0" borderId="2" xfId="3" applyNumberFormat="1" applyProtection="1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2" borderId="6" xfId="7" applyNumberFormat="1" applyProtection="1">
      <alignment horizontal="center" vertical="top" shrinkToFit="1"/>
    </xf>
    <xf numFmtId="4" fontId="3" fillId="2" borderId="6" xfId="9" applyNumberFormat="1" applyProtection="1">
      <alignment horizontal="right" vertical="top" shrinkToFit="1"/>
    </xf>
    <xf numFmtId="49" fontId="2" fillId="0" borderId="6" xfId="12" applyNumberFormat="1" applyProtection="1">
      <alignment horizontal="center" vertical="top" shrinkToFit="1"/>
    </xf>
    <xf numFmtId="0" fontId="2" fillId="0" borderId="6" xfId="13" quotePrefix="1" applyNumberFormat="1" applyProtection="1">
      <alignment horizontal="left" vertical="top" wrapText="1"/>
    </xf>
    <xf numFmtId="4" fontId="2" fillId="0" borderId="6" xfId="14" applyNumberFormat="1" applyProtection="1">
      <alignment horizontal="right" vertical="top" shrinkToFit="1"/>
    </xf>
    <xf numFmtId="0" fontId="5" fillId="0" borderId="7" xfId="15" quotePrefix="1" applyNumberFormat="1" applyProtection="1">
      <alignment horizontal="left" vertical="top" wrapText="1"/>
    </xf>
    <xf numFmtId="0" fontId="2" fillId="0" borderId="9" xfId="17" applyNumberFormat="1" applyProtection="1"/>
    <xf numFmtId="0" fontId="8" fillId="0" borderId="5" xfId="6" quotePrefix="1" applyNumberFormat="1" applyFont="1" applyFill="1" applyProtection="1">
      <alignment horizontal="left" vertical="top" wrapText="1"/>
    </xf>
    <xf numFmtId="49" fontId="8" fillId="0" borderId="6" xfId="7" applyNumberFormat="1" applyFont="1" applyFill="1" applyProtection="1">
      <alignment horizontal="center" vertical="top" shrinkToFit="1"/>
    </xf>
    <xf numFmtId="4" fontId="8" fillId="0" borderId="6" xfId="9" applyNumberFormat="1" applyFont="1" applyFill="1" applyProtection="1">
      <alignment horizontal="right" vertical="top" shrinkToFit="1"/>
    </xf>
    <xf numFmtId="4" fontId="2" fillId="0" borderId="6" xfId="12" applyNumberFormat="1" applyProtection="1">
      <alignment horizontal="center" vertical="top" shrinkToFit="1"/>
    </xf>
    <xf numFmtId="49" fontId="8" fillId="0" borderId="6" xfId="12" applyNumberFormat="1" applyFont="1" applyProtection="1">
      <alignment horizontal="center" vertical="top" shrinkToFit="1"/>
    </xf>
    <xf numFmtId="0" fontId="9" fillId="2" borderId="5" xfId="6" quotePrefix="1" applyNumberFormat="1" applyFont="1" applyProtection="1">
      <alignment horizontal="left" vertical="top" wrapText="1"/>
    </xf>
    <xf numFmtId="4" fontId="8" fillId="0" borderId="6" xfId="12" applyNumberFormat="1" applyFont="1" applyProtection="1">
      <alignment horizontal="center" vertical="top" shrinkToFit="1"/>
    </xf>
    <xf numFmtId="49" fontId="3" fillId="0" borderId="6" xfId="3" applyNumberFormat="1" applyBorder="1" applyAlignmen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2" fillId="0" borderId="6" xfId="12" applyNumberFormat="1" applyFill="1" applyProtection="1">
      <alignment horizontal="center" vertical="top" shrinkToFit="1"/>
    </xf>
    <xf numFmtId="4" fontId="2" fillId="0" borderId="6" xfId="14" applyNumberFormat="1" applyFill="1" applyProtection="1">
      <alignment horizontal="right" vertical="top" shrinkToFit="1"/>
    </xf>
    <xf numFmtId="4" fontId="8" fillId="0" borderId="6" xfId="14" applyNumberFormat="1" applyFont="1" applyProtection="1">
      <alignment horizontal="right" vertical="top" shrinkToFit="1"/>
    </xf>
    <xf numFmtId="49" fontId="2" fillId="0" borderId="6" xfId="25" applyNumberFormat="1" applyProtection="1">
      <alignment horizontal="center" vertical="top" shrinkToFit="1"/>
    </xf>
    <xf numFmtId="49" fontId="3" fillId="0" borderId="2" xfId="3" applyAlignment="1">
      <alignment horizontal="left" vertical="center" wrapText="1"/>
    </xf>
    <xf numFmtId="2" fontId="3" fillId="0" borderId="3" xfId="4" applyNumberFormat="1" applyAlignment="1" applyProtection="1">
      <alignment horizontal="right" vertical="center" wrapText="1"/>
    </xf>
    <xf numFmtId="49" fontId="2" fillId="0" borderId="13" xfId="12" applyNumberFormat="1" applyBorder="1" applyProtection="1">
      <alignment horizontal="center" vertical="top" shrinkToFit="1"/>
    </xf>
    <xf numFmtId="4" fontId="2" fillId="0" borderId="13" xfId="14" applyNumberFormat="1" applyBorder="1" applyProtection="1">
      <alignment horizontal="right" vertical="top" shrinkToFit="1"/>
    </xf>
    <xf numFmtId="0" fontId="8" fillId="0" borderId="7" xfId="15" quotePrefix="1" applyNumberFormat="1" applyFont="1" applyProtection="1">
      <alignment horizontal="left" vertical="top" wrapText="1"/>
    </xf>
    <xf numFmtId="0" fontId="9" fillId="0" borderId="5" xfId="6" quotePrefix="1" applyNumberFormat="1" applyFont="1" applyFill="1" applyProtection="1">
      <alignment horizontal="left" vertical="top" wrapText="1"/>
    </xf>
    <xf numFmtId="49" fontId="9" fillId="0" borderId="6" xfId="7" applyNumberFormat="1" applyFont="1" applyFill="1" applyProtection="1">
      <alignment horizontal="center" vertical="top" shrinkToFit="1"/>
    </xf>
    <xf numFmtId="4" fontId="9" fillId="0" borderId="6" xfId="9" applyNumberFormat="1" applyFont="1" applyFill="1" applyProtection="1">
      <alignment horizontal="right" vertical="top" shrinkToFit="1"/>
    </xf>
    <xf numFmtId="0" fontId="9" fillId="4" borderId="7" xfId="15" quotePrefix="1" applyNumberFormat="1" applyFont="1" applyFill="1" applyProtection="1">
      <alignment horizontal="left" vertical="top" wrapText="1"/>
    </xf>
    <xf numFmtId="49" fontId="9" fillId="4" borderId="6" xfId="12" applyNumberFormat="1" applyFont="1" applyFill="1" applyProtection="1">
      <alignment horizontal="center" vertical="top" shrinkToFit="1"/>
    </xf>
    <xf numFmtId="4" fontId="9" fillId="4" borderId="6" xfId="14" applyNumberFormat="1" applyFont="1" applyFill="1" applyProtection="1">
      <alignment horizontal="right" vertical="top" shrinkToFit="1"/>
    </xf>
    <xf numFmtId="0" fontId="9" fillId="0" borderId="6" xfId="13" quotePrefix="1" applyNumberFormat="1" applyFont="1" applyProtection="1">
      <alignment horizontal="left" vertical="top" wrapText="1"/>
    </xf>
    <xf numFmtId="49" fontId="9" fillId="0" borderId="6" xfId="12" applyNumberFormat="1" applyFont="1" applyProtection="1">
      <alignment horizontal="center" vertical="top" shrinkToFit="1"/>
    </xf>
    <xf numFmtId="49" fontId="9" fillId="0" borderId="6" xfId="12" applyNumberFormat="1" applyFont="1" applyFill="1" applyProtection="1">
      <alignment horizontal="center" vertical="top" shrinkToFit="1"/>
    </xf>
    <xf numFmtId="4" fontId="9" fillId="0" borderId="6" xfId="14" applyNumberFormat="1" applyFont="1" applyFill="1" applyProtection="1">
      <alignment horizontal="right" vertical="top" shrinkToFit="1"/>
    </xf>
    <xf numFmtId="4" fontId="9" fillId="0" borderId="6" xfId="14" applyNumberFormat="1" applyFont="1" applyProtection="1">
      <alignment horizontal="right" vertical="top" shrinkToFit="1"/>
    </xf>
    <xf numFmtId="0" fontId="9" fillId="0" borderId="6" xfId="24" quotePrefix="1" applyNumberFormat="1" applyFont="1" applyProtection="1">
      <alignment horizontal="left" vertical="top" wrapText="1"/>
    </xf>
    <xf numFmtId="0" fontId="9" fillId="0" borderId="7" xfId="15" quotePrefix="1" applyNumberFormat="1" applyFont="1" applyProtection="1">
      <alignment horizontal="left" vertical="top" wrapText="1"/>
    </xf>
    <xf numFmtId="0" fontId="12" fillId="0" borderId="1" xfId="27"/>
    <xf numFmtId="0" fontId="12" fillId="0" borderId="1" xfId="27" applyAlignment="1"/>
    <xf numFmtId="0" fontId="12" fillId="0" borderId="1" xfId="27" applyAlignment="1">
      <alignment vertical="top" wrapText="1"/>
    </xf>
    <xf numFmtId="0" fontId="12" fillId="0" borderId="1" xfId="27" applyAlignment="1">
      <alignment horizontal="center" vertical="top" wrapText="1"/>
    </xf>
    <xf numFmtId="0" fontId="13" fillId="0" borderId="1" xfId="27" applyFont="1"/>
    <xf numFmtId="0" fontId="12" fillId="0" borderId="11" xfId="27" applyBorder="1" applyAlignment="1">
      <alignment horizontal="center"/>
    </xf>
    <xf numFmtId="0" fontId="12" fillId="0" borderId="11" xfId="27" applyBorder="1" applyAlignment="1">
      <alignment horizontal="center" wrapText="1"/>
    </xf>
    <xf numFmtId="0" fontId="14" fillId="0" borderId="11" xfId="27" applyFont="1" applyBorder="1"/>
    <xf numFmtId="0" fontId="14" fillId="0" borderId="11" xfId="27" applyFont="1" applyBorder="1" applyAlignment="1">
      <alignment horizontal="center" wrapText="1"/>
    </xf>
    <xf numFmtId="0" fontId="15" fillId="0" borderId="11" xfId="27" applyFont="1" applyBorder="1"/>
    <xf numFmtId="0" fontId="15" fillId="0" borderId="11" xfId="27" applyFont="1" applyBorder="1" applyAlignment="1">
      <alignment wrapText="1"/>
    </xf>
    <xf numFmtId="0" fontId="12" fillId="0" borderId="11" xfId="27" applyBorder="1"/>
    <xf numFmtId="0" fontId="12" fillId="0" borderId="11" xfId="27" applyBorder="1" applyAlignment="1">
      <alignment wrapText="1"/>
    </xf>
    <xf numFmtId="0" fontId="8" fillId="0" borderId="6" xfId="24" quotePrefix="1" applyNumberFormat="1" applyFont="1" applyProtection="1">
      <alignment horizontal="left" vertical="top" wrapText="1"/>
    </xf>
    <xf numFmtId="49" fontId="8" fillId="0" borderId="6" xfId="25" applyNumberFormat="1" applyFont="1" applyProtection="1">
      <alignment horizontal="center" vertical="top" shrinkToFit="1"/>
    </xf>
    <xf numFmtId="4" fontId="2" fillId="0" borderId="1" xfId="14" applyNumberFormat="1" applyBorder="1" applyProtection="1">
      <alignment horizontal="right" vertical="top" shrinkToFit="1"/>
    </xf>
    <xf numFmtId="49" fontId="8" fillId="0" borderId="1" xfId="12" applyNumberFormat="1" applyFont="1" applyBorder="1" applyProtection="1">
      <alignment horizontal="center" vertical="top" shrinkToFit="1"/>
    </xf>
    <xf numFmtId="0" fontId="2" fillId="0" borderId="7" xfId="15" quotePrefix="1" applyNumberFormat="1" applyFont="1" applyProtection="1">
      <alignment horizontal="left" vertical="top" wrapText="1"/>
    </xf>
    <xf numFmtId="49" fontId="2" fillId="0" borderId="6" xfId="12" applyNumberFormat="1" applyFont="1" applyProtection="1">
      <alignment horizontal="center" vertical="top" shrinkToFit="1"/>
    </xf>
    <xf numFmtId="0" fontId="3" fillId="0" borderId="6" xfId="13" quotePrefix="1" applyNumberFormat="1" applyFont="1" applyProtection="1">
      <alignment horizontal="left" vertical="top" wrapText="1"/>
    </xf>
    <xf numFmtId="49" fontId="3" fillId="0" borderId="6" xfId="12" applyNumberFormat="1" applyFont="1" applyProtection="1">
      <alignment horizontal="center" vertical="top" shrinkToFit="1"/>
    </xf>
    <xf numFmtId="4" fontId="3" fillId="0" borderId="6" xfId="14" applyNumberFormat="1" applyFont="1" applyProtection="1">
      <alignment horizontal="right" vertical="top" shrinkToFit="1"/>
    </xf>
    <xf numFmtId="0" fontId="3" fillId="0" borderId="7" xfId="15" quotePrefix="1" applyNumberFormat="1" applyFont="1" applyProtection="1">
      <alignment horizontal="left" vertical="top" wrapText="1"/>
    </xf>
    <xf numFmtId="4" fontId="3" fillId="0" borderId="1" xfId="14" applyNumberFormat="1" applyFont="1" applyBorder="1" applyProtection="1">
      <alignment horizontal="right" vertical="top" shrinkToFit="1"/>
    </xf>
    <xf numFmtId="49" fontId="3" fillId="0" borderId="12" xfId="12" applyNumberFormat="1" applyFont="1" applyBorder="1" applyProtection="1">
      <alignment horizontal="center" vertical="top" shrinkToFit="1"/>
    </xf>
    <xf numFmtId="4" fontId="18" fillId="0" borderId="11" xfId="0" applyNumberFormat="1" applyFont="1" applyBorder="1" applyAlignment="1" applyProtection="1">
      <alignment vertical="top"/>
      <protection locked="0"/>
    </xf>
    <xf numFmtId="0" fontId="18" fillId="0" borderId="11" xfId="0" applyFont="1" applyBorder="1" applyProtection="1"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/>
    </xf>
    <xf numFmtId="0" fontId="2" fillId="0" borderId="1" xfId="18">
      <alignment horizontal="left" vertical="top" wrapText="1"/>
    </xf>
    <xf numFmtId="0" fontId="10" fillId="0" borderId="1" xfId="1" applyNumberFormat="1" applyFont="1" applyAlignment="1" applyProtection="1">
      <alignment horizontal="center" vertical="top" wrapText="1"/>
    </xf>
    <xf numFmtId="0" fontId="1" fillId="0" borderId="1" xfId="1" applyNumberFormat="1" applyAlignment="1" applyProtection="1">
      <alignment horizontal="center" vertical="top" wrapText="1"/>
    </xf>
    <xf numFmtId="49" fontId="3" fillId="0" borderId="10" xfId="3" applyNumberFormat="1" applyBorder="1" applyAlignment="1" applyProtection="1">
      <alignment horizontal="center" vertical="center" wrapText="1"/>
    </xf>
    <xf numFmtId="49" fontId="3" fillId="0" borderId="6" xfId="3" applyNumberFormat="1" applyBorder="1" applyAlignment="1" applyProtection="1">
      <alignment horizontal="center" vertical="center" wrapText="1"/>
    </xf>
    <xf numFmtId="0" fontId="16" fillId="0" borderId="1" xfId="1" applyNumberFormat="1" applyFont="1" applyAlignmen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12" fillId="0" borderId="1" xfId="27" applyAlignment="1">
      <alignment horizontal="right" vertical="top" wrapText="1"/>
    </xf>
    <xf numFmtId="0" fontId="11" fillId="0" borderId="1" xfId="26"/>
    <xf numFmtId="0" fontId="12" fillId="0" borderId="1" xfId="27" applyAlignment="1">
      <alignment horizontal="right" wrapText="1"/>
    </xf>
  </cellXfs>
  <cellStyles count="28">
    <cellStyle name="br" xfId="21"/>
    <cellStyle name="col" xfId="20"/>
    <cellStyle name="ex58" xfId="16"/>
    <cellStyle name="ex59" xfId="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71" xfId="25"/>
    <cellStyle name="ex72" xfId="24"/>
    <cellStyle name="st57" xfId="2"/>
    <cellStyle name="style0" xfId="22"/>
    <cellStyle name="td" xfId="23"/>
    <cellStyle name="tr" xfId="19"/>
    <cellStyle name="xl_bot_header" xfId="5"/>
    <cellStyle name="xl_center_header" xfId="4"/>
    <cellStyle name="xl_footer" xfId="18"/>
    <cellStyle name="xl_header" xfId="1"/>
    <cellStyle name="xl_top_header" xfId="3"/>
    <cellStyle name="xl_total_bot" xfId="17"/>
    <cellStyle name="Обычный" xfId="0" builtinId="0"/>
    <cellStyle name="Обычный 2" xfId="26"/>
    <cellStyle name="Обычный_Приложения 1,2,3,4 свод 2012 с ост от 07.02.12" xf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workbookViewId="0">
      <selection activeCell="E68" sqref="E68"/>
    </sheetView>
  </sheetViews>
  <sheetFormatPr defaultColWidth="8.85546875" defaultRowHeight="15" x14ac:dyDescent="0.25"/>
  <cols>
    <col min="1" max="1" width="42.7109375" style="1" customWidth="1"/>
    <col min="2" max="2" width="11.7109375" style="1" customWidth="1"/>
    <col min="3" max="3" width="13.7109375" style="1" customWidth="1"/>
    <col min="4" max="4" width="8" style="1" customWidth="1"/>
    <col min="5" max="5" width="17.28515625" style="1" customWidth="1"/>
    <col min="6" max="16384" width="8.85546875" style="1"/>
  </cols>
  <sheetData>
    <row r="1" spans="1:5" ht="101.25" customHeight="1" x14ac:dyDescent="0.25">
      <c r="A1" s="69" t="s">
        <v>101</v>
      </c>
      <c r="B1" s="70"/>
      <c r="C1" s="70"/>
      <c r="D1" s="70"/>
      <c r="E1" s="70"/>
    </row>
    <row r="2" spans="1:5" ht="15.2" customHeight="1" x14ac:dyDescent="0.25">
      <c r="A2" s="76" t="s">
        <v>97</v>
      </c>
      <c r="B2" s="76"/>
      <c r="C2" s="76"/>
      <c r="D2" s="76"/>
      <c r="E2" s="76"/>
    </row>
    <row r="3" spans="1:5" ht="15.2" customHeight="1" x14ac:dyDescent="0.25">
      <c r="A3" s="76" t="s">
        <v>95</v>
      </c>
      <c r="B3" s="80"/>
      <c r="C3" s="80"/>
      <c r="D3" s="80"/>
      <c r="E3" s="80"/>
    </row>
    <row r="4" spans="1:5" ht="15.2" customHeight="1" x14ac:dyDescent="0.25">
      <c r="A4" s="76" t="s">
        <v>96</v>
      </c>
      <c r="B4" s="80"/>
      <c r="C4" s="80"/>
      <c r="D4" s="80"/>
      <c r="E4" s="80"/>
    </row>
    <row r="5" spans="1:5" ht="15.2" customHeight="1" x14ac:dyDescent="0.25">
      <c r="A5" s="76" t="s">
        <v>92</v>
      </c>
      <c r="B5" s="80"/>
      <c r="C5" s="80"/>
      <c r="D5" s="80"/>
      <c r="E5" s="80"/>
    </row>
    <row r="6" spans="1:5" ht="15" customHeight="1" x14ac:dyDescent="0.25">
      <c r="A6" s="73"/>
      <c r="B6" s="81"/>
      <c r="C6" s="81"/>
      <c r="D6" s="81"/>
      <c r="E6" s="81"/>
    </row>
    <row r="7" spans="1:5" ht="18" customHeight="1" x14ac:dyDescent="0.25">
      <c r="A7" s="73" t="s">
        <v>60</v>
      </c>
      <c r="B7" s="73"/>
      <c r="C7" s="73"/>
      <c r="D7" s="73"/>
      <c r="E7" s="73"/>
    </row>
    <row r="8" spans="1:5" ht="18" customHeight="1" x14ac:dyDescent="0.25">
      <c r="A8" s="72" t="s">
        <v>65</v>
      </c>
      <c r="B8" s="73"/>
      <c r="C8" s="73"/>
      <c r="D8" s="73"/>
      <c r="E8" s="73"/>
    </row>
    <row r="9" spans="1:5" ht="14.45" customHeight="1" x14ac:dyDescent="0.25">
      <c r="A9" s="77"/>
      <c r="B9" s="77"/>
      <c r="C9" s="77"/>
      <c r="D9" s="77"/>
      <c r="E9" s="77"/>
    </row>
    <row r="10" spans="1:5" ht="36.200000000000003" customHeight="1" x14ac:dyDescent="0.25">
      <c r="A10" s="78" t="s">
        <v>0</v>
      </c>
      <c r="B10" s="74" t="s">
        <v>31</v>
      </c>
      <c r="C10" s="78" t="s">
        <v>32</v>
      </c>
      <c r="D10" s="74" t="s">
        <v>33</v>
      </c>
      <c r="E10" s="2" t="s">
        <v>34</v>
      </c>
    </row>
    <row r="11" spans="1:5" x14ac:dyDescent="0.25">
      <c r="A11" s="79"/>
      <c r="B11" s="75"/>
      <c r="C11" s="79"/>
      <c r="D11" s="75"/>
      <c r="E11" s="3" t="s">
        <v>35</v>
      </c>
    </row>
    <row r="12" spans="1:5" ht="24" customHeight="1" x14ac:dyDescent="0.25">
      <c r="A12" s="24" t="s">
        <v>64</v>
      </c>
      <c r="B12" s="18"/>
      <c r="C12" s="19"/>
      <c r="D12" s="18"/>
      <c r="E12" s="25">
        <f>E13+E17</f>
        <v>6131.2330000000002</v>
      </c>
    </row>
    <row r="13" spans="1:5" x14ac:dyDescent="0.25">
      <c r="A13" s="16" t="s">
        <v>66</v>
      </c>
      <c r="B13" s="4" t="s">
        <v>1</v>
      </c>
      <c r="C13" s="4"/>
      <c r="D13" s="4"/>
      <c r="E13" s="5">
        <f>E14</f>
        <v>5</v>
      </c>
    </row>
    <row r="14" spans="1:5" ht="25.9" customHeight="1" x14ac:dyDescent="0.25">
      <c r="A14" s="11" t="s">
        <v>36</v>
      </c>
      <c r="B14" s="12" t="s">
        <v>1</v>
      </c>
      <c r="C14" s="12" t="s">
        <v>37</v>
      </c>
      <c r="D14" s="12"/>
      <c r="E14" s="13">
        <f>E15</f>
        <v>5</v>
      </c>
    </row>
    <row r="15" spans="1:5" ht="32.450000000000003" customHeight="1" x14ac:dyDescent="0.25">
      <c r="A15" s="7" t="s">
        <v>2</v>
      </c>
      <c r="B15" s="6" t="s">
        <v>1</v>
      </c>
      <c r="C15" s="17" t="s">
        <v>38</v>
      </c>
      <c r="D15" s="6"/>
      <c r="E15" s="8">
        <f>E16</f>
        <v>5</v>
      </c>
    </row>
    <row r="16" spans="1:5" ht="43.15" customHeight="1" x14ac:dyDescent="0.25">
      <c r="A16" s="9" t="s">
        <v>4</v>
      </c>
      <c r="B16" s="15" t="s">
        <v>1</v>
      </c>
      <c r="C16" s="14"/>
      <c r="D16" s="15" t="s">
        <v>3</v>
      </c>
      <c r="E16" s="8">
        <v>5</v>
      </c>
    </row>
    <row r="17" spans="1:5" ht="25.5" x14ac:dyDescent="0.25">
      <c r="A17" s="16" t="s">
        <v>67</v>
      </c>
      <c r="B17" s="4" t="s">
        <v>5</v>
      </c>
      <c r="C17" s="4"/>
      <c r="D17" s="4"/>
      <c r="E17" s="5">
        <f>E18+E21</f>
        <v>6126.2330000000002</v>
      </c>
    </row>
    <row r="18" spans="1:5" ht="35.450000000000003" customHeight="1" x14ac:dyDescent="0.25">
      <c r="A18" s="29" t="s">
        <v>68</v>
      </c>
      <c r="B18" s="30" t="s">
        <v>5</v>
      </c>
      <c r="C18" s="30" t="s">
        <v>39</v>
      </c>
      <c r="D18" s="30"/>
      <c r="E18" s="31">
        <f>E19</f>
        <v>600</v>
      </c>
    </row>
    <row r="19" spans="1:5" ht="42.6" customHeight="1" x14ac:dyDescent="0.25">
      <c r="A19" s="55" t="s">
        <v>61</v>
      </c>
      <c r="B19" s="6" t="s">
        <v>5</v>
      </c>
      <c r="C19" s="56" t="s">
        <v>94</v>
      </c>
      <c r="D19" s="6"/>
      <c r="E19" s="8">
        <f>E20</f>
        <v>600</v>
      </c>
    </row>
    <row r="20" spans="1:5" ht="42.6" customHeight="1" x14ac:dyDescent="0.25">
      <c r="A20" s="9" t="s">
        <v>4</v>
      </c>
      <c r="B20" s="6" t="s">
        <v>5</v>
      </c>
      <c r="C20" s="23" t="s">
        <v>94</v>
      </c>
      <c r="D20" s="6" t="s">
        <v>3</v>
      </c>
      <c r="E20" s="8">
        <v>600</v>
      </c>
    </row>
    <row r="21" spans="1:5" ht="20.45" customHeight="1" x14ac:dyDescent="0.25">
      <c r="A21" s="32" t="s">
        <v>40</v>
      </c>
      <c r="B21" s="33" t="s">
        <v>5</v>
      </c>
      <c r="C21" s="33" t="s">
        <v>37</v>
      </c>
      <c r="D21" s="33"/>
      <c r="E21" s="34">
        <f>E22+E24+E26+E29+E31+E33+E35+E37+E39+E41+E45+E50+E52+E54+E58+E60+E64+E66+E69+E43+E48+E62</f>
        <v>5526.2330000000002</v>
      </c>
    </row>
    <row r="22" spans="1:5" ht="81.599999999999994" customHeight="1" x14ac:dyDescent="0.25">
      <c r="A22" s="7" t="s">
        <v>12</v>
      </c>
      <c r="B22" s="6" t="s">
        <v>5</v>
      </c>
      <c r="C22" s="6" t="s">
        <v>50</v>
      </c>
      <c r="D22" s="20"/>
      <c r="E22" s="21">
        <f>E23</f>
        <v>0</v>
      </c>
    </row>
    <row r="23" spans="1:5" ht="45" customHeight="1" x14ac:dyDescent="0.25">
      <c r="A23" s="9" t="s">
        <v>4</v>
      </c>
      <c r="B23" s="6" t="s">
        <v>5</v>
      </c>
      <c r="C23" s="6" t="s">
        <v>50</v>
      </c>
      <c r="D23" s="6" t="s">
        <v>3</v>
      </c>
      <c r="E23" s="8">
        <v>0</v>
      </c>
    </row>
    <row r="24" spans="1:5" ht="45.6" customHeight="1" x14ac:dyDescent="0.25">
      <c r="A24" s="7" t="s">
        <v>28</v>
      </c>
      <c r="B24" s="6" t="s">
        <v>5</v>
      </c>
      <c r="C24" s="6" t="s">
        <v>49</v>
      </c>
      <c r="D24" s="20"/>
      <c r="E24" s="21">
        <f>E25</f>
        <v>17.7</v>
      </c>
    </row>
    <row r="25" spans="1:5" ht="82.9" customHeight="1" x14ac:dyDescent="0.25">
      <c r="A25" s="9" t="s">
        <v>11</v>
      </c>
      <c r="B25" s="6" t="s">
        <v>5</v>
      </c>
      <c r="C25" s="6" t="s">
        <v>49</v>
      </c>
      <c r="D25" s="6" t="s">
        <v>10</v>
      </c>
      <c r="E25" s="8">
        <v>17.7</v>
      </c>
    </row>
    <row r="26" spans="1:5" ht="46.15" customHeight="1" x14ac:dyDescent="0.25">
      <c r="A26" s="35" t="s">
        <v>30</v>
      </c>
      <c r="B26" s="36" t="s">
        <v>5</v>
      </c>
      <c r="C26" s="36" t="s">
        <v>41</v>
      </c>
      <c r="D26" s="37"/>
      <c r="E26" s="38">
        <f>E27+E28</f>
        <v>90.13</v>
      </c>
    </row>
    <row r="27" spans="1:5" ht="88.15" customHeight="1" x14ac:dyDescent="0.25">
      <c r="A27" s="9" t="s">
        <v>11</v>
      </c>
      <c r="B27" s="6" t="s">
        <v>5</v>
      </c>
      <c r="C27" s="6" t="s">
        <v>41</v>
      </c>
      <c r="D27" s="6" t="s">
        <v>10</v>
      </c>
      <c r="E27" s="8">
        <v>77.63</v>
      </c>
    </row>
    <row r="28" spans="1:5" ht="42" customHeight="1" x14ac:dyDescent="0.25">
      <c r="A28" s="9" t="s">
        <v>4</v>
      </c>
      <c r="B28" s="6" t="s">
        <v>5</v>
      </c>
      <c r="C28" s="6" t="s">
        <v>41</v>
      </c>
      <c r="D28" s="6" t="s">
        <v>3</v>
      </c>
      <c r="E28" s="8">
        <v>12.5</v>
      </c>
    </row>
    <row r="29" spans="1:5" ht="83.25" customHeight="1" x14ac:dyDescent="0.25">
      <c r="A29" s="35" t="s">
        <v>19</v>
      </c>
      <c r="B29" s="36" t="s">
        <v>5</v>
      </c>
      <c r="C29" s="36" t="s">
        <v>42</v>
      </c>
      <c r="D29" s="37"/>
      <c r="E29" s="38">
        <f>E30</f>
        <v>9.5299999999999994</v>
      </c>
    </row>
    <row r="30" spans="1:5" ht="88.15" customHeight="1" x14ac:dyDescent="0.25">
      <c r="A30" s="9" t="s">
        <v>11</v>
      </c>
      <c r="B30" s="6" t="s">
        <v>5</v>
      </c>
      <c r="C30" s="6" t="s">
        <v>42</v>
      </c>
      <c r="D30" s="20" t="s">
        <v>10</v>
      </c>
      <c r="E30" s="8">
        <v>9.5299999999999994</v>
      </c>
    </row>
    <row r="31" spans="1:5" ht="74.45" customHeight="1" x14ac:dyDescent="0.25">
      <c r="A31" s="35" t="s">
        <v>14</v>
      </c>
      <c r="B31" s="36" t="s">
        <v>5</v>
      </c>
      <c r="C31" s="36" t="s">
        <v>43</v>
      </c>
      <c r="D31" s="36"/>
      <c r="E31" s="39">
        <f>E32</f>
        <v>44.4</v>
      </c>
    </row>
    <row r="32" spans="1:5" ht="30.6" customHeight="1" x14ac:dyDescent="0.25">
      <c r="A32" s="9" t="s">
        <v>16</v>
      </c>
      <c r="B32" s="6" t="s">
        <v>5</v>
      </c>
      <c r="C32" s="6" t="s">
        <v>43</v>
      </c>
      <c r="D32" s="6" t="s">
        <v>15</v>
      </c>
      <c r="E32" s="8">
        <v>44.4</v>
      </c>
    </row>
    <row r="33" spans="1:5" ht="62.45" customHeight="1" x14ac:dyDescent="0.25">
      <c r="A33" s="35" t="s">
        <v>17</v>
      </c>
      <c r="B33" s="36" t="s">
        <v>5</v>
      </c>
      <c r="C33" s="36" t="s">
        <v>44</v>
      </c>
      <c r="D33" s="36"/>
      <c r="E33" s="39">
        <f>E34</f>
        <v>15.9</v>
      </c>
    </row>
    <row r="34" spans="1:5" ht="22.15" customHeight="1" x14ac:dyDescent="0.25">
      <c r="A34" s="9" t="s">
        <v>16</v>
      </c>
      <c r="B34" s="6" t="s">
        <v>5</v>
      </c>
      <c r="C34" s="6" t="s">
        <v>44</v>
      </c>
      <c r="D34" s="6" t="s">
        <v>15</v>
      </c>
      <c r="E34" s="8">
        <v>15.9</v>
      </c>
    </row>
    <row r="35" spans="1:5" ht="78.599999999999994" customHeight="1" x14ac:dyDescent="0.25">
      <c r="A35" s="35" t="s">
        <v>13</v>
      </c>
      <c r="B35" s="36" t="s">
        <v>5</v>
      </c>
      <c r="C35" s="36" t="s">
        <v>45</v>
      </c>
      <c r="D35" s="36"/>
      <c r="E35" s="39">
        <f>E36</f>
        <v>41.49</v>
      </c>
    </row>
    <row r="36" spans="1:5" ht="51" customHeight="1" x14ac:dyDescent="0.25">
      <c r="A36" s="9" t="s">
        <v>4</v>
      </c>
      <c r="B36" s="6" t="s">
        <v>5</v>
      </c>
      <c r="C36" s="6" t="s">
        <v>45</v>
      </c>
      <c r="D36" s="6" t="s">
        <v>3</v>
      </c>
      <c r="E36" s="8">
        <v>41.49</v>
      </c>
    </row>
    <row r="37" spans="1:5" ht="43.9" customHeight="1" x14ac:dyDescent="0.25">
      <c r="A37" s="35" t="s">
        <v>22</v>
      </c>
      <c r="B37" s="36" t="s">
        <v>5</v>
      </c>
      <c r="C37" s="36" t="s">
        <v>46</v>
      </c>
      <c r="D37" s="36"/>
      <c r="E37" s="39">
        <f>E38</f>
        <v>486.8</v>
      </c>
    </row>
    <row r="38" spans="1:5" ht="46.15" customHeight="1" x14ac:dyDescent="0.25">
      <c r="A38" s="9" t="s">
        <v>4</v>
      </c>
      <c r="B38" s="6" t="s">
        <v>5</v>
      </c>
      <c r="C38" s="6" t="s">
        <v>46</v>
      </c>
      <c r="D38" s="6" t="s">
        <v>3</v>
      </c>
      <c r="E38" s="8">
        <v>486.8</v>
      </c>
    </row>
    <row r="39" spans="1:5" ht="38.450000000000003" customHeight="1" x14ac:dyDescent="0.25">
      <c r="A39" s="35" t="s">
        <v>21</v>
      </c>
      <c r="B39" s="36" t="s">
        <v>5</v>
      </c>
      <c r="C39" s="36" t="s">
        <v>47</v>
      </c>
      <c r="D39" s="36"/>
      <c r="E39" s="39">
        <f>E40</f>
        <v>46.052999999999997</v>
      </c>
    </row>
    <row r="40" spans="1:5" ht="43.9" customHeight="1" x14ac:dyDescent="0.25">
      <c r="A40" s="9" t="s">
        <v>4</v>
      </c>
      <c r="B40" s="6" t="s">
        <v>5</v>
      </c>
      <c r="C40" s="6" t="s">
        <v>47</v>
      </c>
      <c r="D40" s="6" t="s">
        <v>3</v>
      </c>
      <c r="E40" s="8">
        <v>46.052999999999997</v>
      </c>
    </row>
    <row r="41" spans="1:5" ht="62.45" customHeight="1" x14ac:dyDescent="0.25">
      <c r="A41" s="35" t="s">
        <v>20</v>
      </c>
      <c r="B41" s="36" t="s">
        <v>5</v>
      </c>
      <c r="C41" s="36" t="s">
        <v>48</v>
      </c>
      <c r="D41" s="36"/>
      <c r="E41" s="39">
        <f>E42</f>
        <v>99.2</v>
      </c>
    </row>
    <row r="42" spans="1:5" ht="43.9" customHeight="1" x14ac:dyDescent="0.25">
      <c r="A42" s="9" t="s">
        <v>4</v>
      </c>
      <c r="B42" s="6" t="s">
        <v>5</v>
      </c>
      <c r="C42" s="6" t="s">
        <v>48</v>
      </c>
      <c r="D42" s="6" t="s">
        <v>3</v>
      </c>
      <c r="E42" s="8">
        <v>99.2</v>
      </c>
    </row>
    <row r="43" spans="1:5" ht="43.9" customHeight="1" x14ac:dyDescent="0.25">
      <c r="A43" s="40" t="s">
        <v>62</v>
      </c>
      <c r="B43" s="36" t="s">
        <v>5</v>
      </c>
      <c r="C43" s="36" t="s">
        <v>63</v>
      </c>
      <c r="D43" s="36"/>
      <c r="E43" s="39">
        <f>E44</f>
        <v>5</v>
      </c>
    </row>
    <row r="44" spans="1:5" ht="43.9" customHeight="1" x14ac:dyDescent="0.25">
      <c r="A44" s="9" t="s">
        <v>4</v>
      </c>
      <c r="B44" s="6" t="s">
        <v>5</v>
      </c>
      <c r="C44" s="6" t="s">
        <v>63</v>
      </c>
      <c r="D44" s="6" t="s">
        <v>3</v>
      </c>
      <c r="E44" s="8">
        <v>5</v>
      </c>
    </row>
    <row r="45" spans="1:5" ht="64.900000000000006" customHeight="1" x14ac:dyDescent="0.25">
      <c r="A45" s="35" t="s">
        <v>29</v>
      </c>
      <c r="B45" s="36" t="s">
        <v>5</v>
      </c>
      <c r="C45" s="36" t="s">
        <v>51</v>
      </c>
      <c r="D45" s="36"/>
      <c r="E45" s="39">
        <f>E46+E47</f>
        <v>22.12</v>
      </c>
    </row>
    <row r="46" spans="1:5" ht="86.45" customHeight="1" x14ac:dyDescent="0.25">
      <c r="A46" s="9" t="s">
        <v>11</v>
      </c>
      <c r="B46" s="6" t="s">
        <v>5</v>
      </c>
      <c r="C46" s="6" t="s">
        <v>51</v>
      </c>
      <c r="D46" s="6" t="s">
        <v>10</v>
      </c>
      <c r="E46" s="8">
        <v>16.12</v>
      </c>
    </row>
    <row r="47" spans="1:5" ht="39.6" customHeight="1" x14ac:dyDescent="0.25">
      <c r="A47" s="9" t="s">
        <v>4</v>
      </c>
      <c r="B47" s="6" t="s">
        <v>5</v>
      </c>
      <c r="C47" s="6" t="s">
        <v>51</v>
      </c>
      <c r="D47" s="6" t="s">
        <v>3</v>
      </c>
      <c r="E47" s="8">
        <v>6</v>
      </c>
    </row>
    <row r="48" spans="1:5" ht="21" customHeight="1" x14ac:dyDescent="0.25">
      <c r="A48" s="41" t="s">
        <v>69</v>
      </c>
      <c r="B48" s="36" t="s">
        <v>5</v>
      </c>
      <c r="C48" s="36" t="s">
        <v>70</v>
      </c>
      <c r="D48" s="36"/>
      <c r="E48" s="39">
        <f>SUM(E49)</f>
        <v>131</v>
      </c>
    </row>
    <row r="49" spans="1:5" ht="18" customHeight="1" x14ac:dyDescent="0.25">
      <c r="A49" s="28" t="s">
        <v>8</v>
      </c>
      <c r="B49" s="15" t="s">
        <v>5</v>
      </c>
      <c r="C49" s="15" t="s">
        <v>70</v>
      </c>
      <c r="D49" s="15" t="s">
        <v>7</v>
      </c>
      <c r="E49" s="8">
        <v>131</v>
      </c>
    </row>
    <row r="50" spans="1:5" ht="34.9" customHeight="1" x14ac:dyDescent="0.25">
      <c r="A50" s="7" t="s">
        <v>6</v>
      </c>
      <c r="B50" s="6" t="s">
        <v>5</v>
      </c>
      <c r="C50" s="6" t="s">
        <v>52</v>
      </c>
      <c r="D50" s="6"/>
      <c r="E50" s="8">
        <f>E51</f>
        <v>5</v>
      </c>
    </row>
    <row r="51" spans="1:5" x14ac:dyDescent="0.25">
      <c r="A51" s="9" t="s">
        <v>8</v>
      </c>
      <c r="B51" s="6" t="s">
        <v>5</v>
      </c>
      <c r="C51" s="6" t="s">
        <v>52</v>
      </c>
      <c r="D51" s="6" t="s">
        <v>7</v>
      </c>
      <c r="E51" s="8">
        <v>5</v>
      </c>
    </row>
    <row r="52" spans="1:5" x14ac:dyDescent="0.25">
      <c r="A52" s="35" t="s">
        <v>9</v>
      </c>
      <c r="B52" s="36" t="s">
        <v>5</v>
      </c>
      <c r="C52" s="36" t="s">
        <v>53</v>
      </c>
      <c r="D52" s="36"/>
      <c r="E52" s="39">
        <f>E53</f>
        <v>740.68000000000006</v>
      </c>
    </row>
    <row r="53" spans="1:5" ht="76.5" x14ac:dyDescent="0.25">
      <c r="A53" s="9" t="s">
        <v>11</v>
      </c>
      <c r="B53" s="6" t="s">
        <v>5</v>
      </c>
      <c r="C53" s="6" t="s">
        <v>53</v>
      </c>
      <c r="D53" s="6" t="s">
        <v>10</v>
      </c>
      <c r="E53" s="8">
        <f>514.96+155.52+70.2</f>
        <v>740.68000000000006</v>
      </c>
    </row>
    <row r="54" spans="1:5" ht="76.5" x14ac:dyDescent="0.25">
      <c r="A54" s="61" t="s">
        <v>27</v>
      </c>
      <c r="B54" s="62" t="s">
        <v>5</v>
      </c>
      <c r="C54" s="62" t="s">
        <v>54</v>
      </c>
      <c r="D54" s="62"/>
      <c r="E54" s="63">
        <f>E55+E56+E57</f>
        <v>2868.63</v>
      </c>
    </row>
    <row r="55" spans="1:5" ht="76.5" x14ac:dyDescent="0.25">
      <c r="A55" s="9" t="s">
        <v>11</v>
      </c>
      <c r="B55" s="6" t="s">
        <v>5</v>
      </c>
      <c r="C55" s="15" t="s">
        <v>54</v>
      </c>
      <c r="D55" s="6" t="s">
        <v>10</v>
      </c>
      <c r="E55" s="22">
        <f>2069.5+93.6</f>
        <v>2163.1</v>
      </c>
    </row>
    <row r="56" spans="1:5" ht="38.25" x14ac:dyDescent="0.25">
      <c r="A56" s="9" t="s">
        <v>4</v>
      </c>
      <c r="B56" s="6" t="s">
        <v>5</v>
      </c>
      <c r="C56" s="15" t="s">
        <v>54</v>
      </c>
      <c r="D56" s="6" t="s">
        <v>3</v>
      </c>
      <c r="E56" s="8">
        <f>643.63+40.83</f>
        <v>684.46</v>
      </c>
    </row>
    <row r="57" spans="1:5" x14ac:dyDescent="0.25">
      <c r="A57" s="9" t="s">
        <v>8</v>
      </c>
      <c r="B57" s="6" t="s">
        <v>5</v>
      </c>
      <c r="C57" s="15" t="s">
        <v>54</v>
      </c>
      <c r="D57" s="6" t="s">
        <v>7</v>
      </c>
      <c r="E57" s="8">
        <v>21.07</v>
      </c>
    </row>
    <row r="58" spans="1:5" ht="25.5" x14ac:dyDescent="0.25">
      <c r="A58" s="7" t="s">
        <v>23</v>
      </c>
      <c r="B58" s="6" t="s">
        <v>5</v>
      </c>
      <c r="C58" s="15" t="s">
        <v>55</v>
      </c>
      <c r="D58" s="6"/>
      <c r="E58" s="8">
        <f>E59</f>
        <v>0</v>
      </c>
    </row>
    <row r="59" spans="1:5" ht="38.25" x14ac:dyDescent="0.25">
      <c r="A59" s="9" t="s">
        <v>4</v>
      </c>
      <c r="B59" s="6" t="s">
        <v>5</v>
      </c>
      <c r="C59" s="15" t="s">
        <v>55</v>
      </c>
      <c r="D59" s="6" t="s">
        <v>3</v>
      </c>
      <c r="E59" s="8">
        <v>0</v>
      </c>
    </row>
    <row r="60" spans="1:5" ht="25.5" x14ac:dyDescent="0.25">
      <c r="A60" s="61" t="s">
        <v>18</v>
      </c>
      <c r="B60" s="62" t="s">
        <v>5</v>
      </c>
      <c r="C60" s="62" t="s">
        <v>56</v>
      </c>
      <c r="D60" s="62"/>
      <c r="E60" s="63">
        <f>E61</f>
        <v>43.6</v>
      </c>
    </row>
    <row r="61" spans="1:5" ht="38.25" x14ac:dyDescent="0.25">
      <c r="A61" s="9" t="s">
        <v>4</v>
      </c>
      <c r="B61" s="6" t="s">
        <v>5</v>
      </c>
      <c r="C61" s="15" t="s">
        <v>56</v>
      </c>
      <c r="D61" s="6" t="s">
        <v>3</v>
      </c>
      <c r="E61" s="27">
        <v>43.6</v>
      </c>
    </row>
    <row r="62" spans="1:5" ht="25.5" x14ac:dyDescent="0.25">
      <c r="A62" s="64" t="s">
        <v>100</v>
      </c>
      <c r="B62" s="62" t="s">
        <v>5</v>
      </c>
      <c r="C62" s="62" t="s">
        <v>99</v>
      </c>
      <c r="D62" s="62"/>
      <c r="E62" s="65">
        <f>SUM(E63)</f>
        <v>9.7100000000000009</v>
      </c>
    </row>
    <row r="63" spans="1:5" ht="38.25" x14ac:dyDescent="0.25">
      <c r="A63" s="59" t="s">
        <v>4</v>
      </c>
      <c r="B63" s="6" t="s">
        <v>5</v>
      </c>
      <c r="C63" s="60" t="s">
        <v>99</v>
      </c>
      <c r="D63" s="6"/>
      <c r="E63" s="57">
        <v>9.7100000000000009</v>
      </c>
    </row>
    <row r="64" spans="1:5" ht="30.6" customHeight="1" x14ac:dyDescent="0.25">
      <c r="A64" s="61" t="s">
        <v>26</v>
      </c>
      <c r="B64" s="62" t="s">
        <v>5</v>
      </c>
      <c r="C64" s="62" t="s">
        <v>57</v>
      </c>
      <c r="D64" s="66"/>
      <c r="E64" s="67">
        <f>E65</f>
        <v>442.07</v>
      </c>
    </row>
    <row r="65" spans="1:5" ht="45.6" customHeight="1" x14ac:dyDescent="0.25">
      <c r="A65" s="9" t="s">
        <v>4</v>
      </c>
      <c r="B65" s="6" t="s">
        <v>5</v>
      </c>
      <c r="C65" s="15" t="s">
        <v>57</v>
      </c>
      <c r="D65" s="26" t="s">
        <v>3</v>
      </c>
      <c r="E65" s="27">
        <v>442.07</v>
      </c>
    </row>
    <row r="66" spans="1:5" ht="38.25" x14ac:dyDescent="0.25">
      <c r="A66" s="61" t="s">
        <v>25</v>
      </c>
      <c r="B66" s="62" t="s">
        <v>5</v>
      </c>
      <c r="C66" s="66" t="s">
        <v>58</v>
      </c>
      <c r="D66" s="68"/>
      <c r="E66" s="67">
        <f>SUM(E67:E68)</f>
        <v>227.88</v>
      </c>
    </row>
    <row r="67" spans="1:5" ht="38.25" x14ac:dyDescent="0.25">
      <c r="A67" s="9" t="s">
        <v>4</v>
      </c>
      <c r="B67" s="6" t="s">
        <v>5</v>
      </c>
      <c r="C67" s="15" t="s">
        <v>58</v>
      </c>
      <c r="D67" s="26" t="s">
        <v>3</v>
      </c>
      <c r="E67" s="27">
        <f>176.66+50</f>
        <v>226.66</v>
      </c>
    </row>
    <row r="68" spans="1:5" x14ac:dyDescent="0.25">
      <c r="A68" s="28" t="s">
        <v>8</v>
      </c>
      <c r="B68" s="15" t="s">
        <v>5</v>
      </c>
      <c r="C68" s="15" t="s">
        <v>58</v>
      </c>
      <c r="D68" s="58" t="s">
        <v>7</v>
      </c>
      <c r="E68" s="57">
        <v>1.22</v>
      </c>
    </row>
    <row r="69" spans="1:5" ht="25.5" x14ac:dyDescent="0.25">
      <c r="A69" s="61" t="s">
        <v>24</v>
      </c>
      <c r="B69" s="62" t="s">
        <v>5</v>
      </c>
      <c r="C69" s="66" t="s">
        <v>59</v>
      </c>
      <c r="D69" s="68"/>
      <c r="E69" s="67">
        <f>E70+E71</f>
        <v>179.34</v>
      </c>
    </row>
    <row r="70" spans="1:5" ht="76.5" x14ac:dyDescent="0.25">
      <c r="A70" s="9" t="s">
        <v>11</v>
      </c>
      <c r="B70" s="6" t="s">
        <v>5</v>
      </c>
      <c r="C70" s="15" t="s">
        <v>59</v>
      </c>
      <c r="D70" s="6" t="s">
        <v>10</v>
      </c>
      <c r="E70" s="8">
        <v>7.08</v>
      </c>
    </row>
    <row r="71" spans="1:5" ht="39" thickBot="1" x14ac:dyDescent="0.3">
      <c r="A71" s="9" t="s">
        <v>4</v>
      </c>
      <c r="B71" s="6" t="s">
        <v>5</v>
      </c>
      <c r="C71" s="15" t="s">
        <v>59</v>
      </c>
      <c r="D71" s="6" t="s">
        <v>3</v>
      </c>
      <c r="E71" s="8">
        <f>22.26+200-50</f>
        <v>172.26</v>
      </c>
    </row>
    <row r="72" spans="1:5" x14ac:dyDescent="0.25">
      <c r="A72" s="10"/>
      <c r="B72" s="10"/>
      <c r="C72" s="10"/>
      <c r="D72" s="10"/>
      <c r="E72" s="10"/>
    </row>
    <row r="73" spans="1:5" x14ac:dyDescent="0.25">
      <c r="A73" s="71"/>
      <c r="B73" s="71"/>
      <c r="C73" s="71"/>
      <c r="D73" s="71"/>
      <c r="E73" s="71"/>
    </row>
  </sheetData>
  <mergeCells count="14">
    <mergeCell ref="A1:E1"/>
    <mergeCell ref="A73:E73"/>
    <mergeCell ref="A8:E8"/>
    <mergeCell ref="B10:B11"/>
    <mergeCell ref="D10:D11"/>
    <mergeCell ref="A2:E2"/>
    <mergeCell ref="A7:E7"/>
    <mergeCell ref="A9:E9"/>
    <mergeCell ref="A10:A11"/>
    <mergeCell ref="C10:C11"/>
    <mergeCell ref="A3:E3"/>
    <mergeCell ref="A4:E4"/>
    <mergeCell ref="A6:E6"/>
    <mergeCell ref="A5:E5"/>
  </mergeCells>
  <pageMargins left="0.70866141732283472" right="0.70866141732283472" top="0.74803149606299213" bottom="0.74803149606299213" header="0.31496062992125984" footer="0.31496062992125984"/>
  <pageSetup paperSize="9" scale="93" fitToHeight="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C15" sqref="C15"/>
    </sheetView>
  </sheetViews>
  <sheetFormatPr defaultRowHeight="12.75" x14ac:dyDescent="0.2"/>
  <cols>
    <col min="1" max="1" width="25.140625" style="42" customWidth="1"/>
    <col min="2" max="2" width="46" style="42" customWidth="1"/>
    <col min="3" max="3" width="22.5703125" style="42" customWidth="1"/>
    <col min="4" max="256" width="9.140625" style="42"/>
    <col min="257" max="257" width="25.140625" style="42" customWidth="1"/>
    <col min="258" max="258" width="46" style="42" customWidth="1"/>
    <col min="259" max="259" width="22.5703125" style="42" customWidth="1"/>
    <col min="260" max="512" width="9.140625" style="42"/>
    <col min="513" max="513" width="25.140625" style="42" customWidth="1"/>
    <col min="514" max="514" width="46" style="42" customWidth="1"/>
    <col min="515" max="515" width="22.5703125" style="42" customWidth="1"/>
    <col min="516" max="768" width="9.140625" style="42"/>
    <col min="769" max="769" width="25.140625" style="42" customWidth="1"/>
    <col min="770" max="770" width="46" style="42" customWidth="1"/>
    <col min="771" max="771" width="22.5703125" style="42" customWidth="1"/>
    <col min="772" max="1024" width="9.140625" style="42"/>
    <col min="1025" max="1025" width="25.140625" style="42" customWidth="1"/>
    <col min="1026" max="1026" width="46" style="42" customWidth="1"/>
    <col min="1027" max="1027" width="22.5703125" style="42" customWidth="1"/>
    <col min="1028" max="1280" width="9.140625" style="42"/>
    <col min="1281" max="1281" width="25.140625" style="42" customWidth="1"/>
    <col min="1282" max="1282" width="46" style="42" customWidth="1"/>
    <col min="1283" max="1283" width="22.5703125" style="42" customWidth="1"/>
    <col min="1284" max="1536" width="9.140625" style="42"/>
    <col min="1537" max="1537" width="25.140625" style="42" customWidth="1"/>
    <col min="1538" max="1538" width="46" style="42" customWidth="1"/>
    <col min="1539" max="1539" width="22.5703125" style="42" customWidth="1"/>
    <col min="1540" max="1792" width="9.140625" style="42"/>
    <col min="1793" max="1793" width="25.140625" style="42" customWidth="1"/>
    <col min="1794" max="1794" width="46" style="42" customWidth="1"/>
    <col min="1795" max="1795" width="22.5703125" style="42" customWidth="1"/>
    <col min="1796" max="2048" width="9.140625" style="42"/>
    <col min="2049" max="2049" width="25.140625" style="42" customWidth="1"/>
    <col min="2050" max="2050" width="46" style="42" customWidth="1"/>
    <col min="2051" max="2051" width="22.5703125" style="42" customWidth="1"/>
    <col min="2052" max="2304" width="9.140625" style="42"/>
    <col min="2305" max="2305" width="25.140625" style="42" customWidth="1"/>
    <col min="2306" max="2306" width="46" style="42" customWidth="1"/>
    <col min="2307" max="2307" width="22.5703125" style="42" customWidth="1"/>
    <col min="2308" max="2560" width="9.140625" style="42"/>
    <col min="2561" max="2561" width="25.140625" style="42" customWidth="1"/>
    <col min="2562" max="2562" width="46" style="42" customWidth="1"/>
    <col min="2563" max="2563" width="22.5703125" style="42" customWidth="1"/>
    <col min="2564" max="2816" width="9.140625" style="42"/>
    <col min="2817" max="2817" width="25.140625" style="42" customWidth="1"/>
    <col min="2818" max="2818" width="46" style="42" customWidth="1"/>
    <col min="2819" max="2819" width="22.5703125" style="42" customWidth="1"/>
    <col min="2820" max="3072" width="9.140625" style="42"/>
    <col min="3073" max="3073" width="25.140625" style="42" customWidth="1"/>
    <col min="3074" max="3074" width="46" style="42" customWidth="1"/>
    <col min="3075" max="3075" width="22.5703125" style="42" customWidth="1"/>
    <col min="3076" max="3328" width="9.140625" style="42"/>
    <col min="3329" max="3329" width="25.140625" style="42" customWidth="1"/>
    <col min="3330" max="3330" width="46" style="42" customWidth="1"/>
    <col min="3331" max="3331" width="22.5703125" style="42" customWidth="1"/>
    <col min="3332" max="3584" width="9.140625" style="42"/>
    <col min="3585" max="3585" width="25.140625" style="42" customWidth="1"/>
    <col min="3586" max="3586" width="46" style="42" customWidth="1"/>
    <col min="3587" max="3587" width="22.5703125" style="42" customWidth="1"/>
    <col min="3588" max="3840" width="9.140625" style="42"/>
    <col min="3841" max="3841" width="25.140625" style="42" customWidth="1"/>
    <col min="3842" max="3842" width="46" style="42" customWidth="1"/>
    <col min="3843" max="3843" width="22.5703125" style="42" customWidth="1"/>
    <col min="3844" max="4096" width="9.140625" style="42"/>
    <col min="4097" max="4097" width="25.140625" style="42" customWidth="1"/>
    <col min="4098" max="4098" width="46" style="42" customWidth="1"/>
    <col min="4099" max="4099" width="22.5703125" style="42" customWidth="1"/>
    <col min="4100" max="4352" width="9.140625" style="42"/>
    <col min="4353" max="4353" width="25.140625" style="42" customWidth="1"/>
    <col min="4354" max="4354" width="46" style="42" customWidth="1"/>
    <col min="4355" max="4355" width="22.5703125" style="42" customWidth="1"/>
    <col min="4356" max="4608" width="9.140625" style="42"/>
    <col min="4609" max="4609" width="25.140625" style="42" customWidth="1"/>
    <col min="4610" max="4610" width="46" style="42" customWidth="1"/>
    <col min="4611" max="4611" width="22.5703125" style="42" customWidth="1"/>
    <col min="4612" max="4864" width="9.140625" style="42"/>
    <col min="4865" max="4865" width="25.140625" style="42" customWidth="1"/>
    <col min="4866" max="4866" width="46" style="42" customWidth="1"/>
    <col min="4867" max="4867" width="22.5703125" style="42" customWidth="1"/>
    <col min="4868" max="5120" width="9.140625" style="42"/>
    <col min="5121" max="5121" width="25.140625" style="42" customWidth="1"/>
    <col min="5122" max="5122" width="46" style="42" customWidth="1"/>
    <col min="5123" max="5123" width="22.5703125" style="42" customWidth="1"/>
    <col min="5124" max="5376" width="9.140625" style="42"/>
    <col min="5377" max="5377" width="25.140625" style="42" customWidth="1"/>
    <col min="5378" max="5378" width="46" style="42" customWidth="1"/>
    <col min="5379" max="5379" width="22.5703125" style="42" customWidth="1"/>
    <col min="5380" max="5632" width="9.140625" style="42"/>
    <col min="5633" max="5633" width="25.140625" style="42" customWidth="1"/>
    <col min="5634" max="5634" width="46" style="42" customWidth="1"/>
    <col min="5635" max="5635" width="22.5703125" style="42" customWidth="1"/>
    <col min="5636" max="5888" width="9.140625" style="42"/>
    <col min="5889" max="5889" width="25.140625" style="42" customWidth="1"/>
    <col min="5890" max="5890" width="46" style="42" customWidth="1"/>
    <col min="5891" max="5891" width="22.5703125" style="42" customWidth="1"/>
    <col min="5892" max="6144" width="9.140625" style="42"/>
    <col min="6145" max="6145" width="25.140625" style="42" customWidth="1"/>
    <col min="6146" max="6146" width="46" style="42" customWidth="1"/>
    <col min="6147" max="6147" width="22.5703125" style="42" customWidth="1"/>
    <col min="6148" max="6400" width="9.140625" style="42"/>
    <col min="6401" max="6401" width="25.140625" style="42" customWidth="1"/>
    <col min="6402" max="6402" width="46" style="42" customWidth="1"/>
    <col min="6403" max="6403" width="22.5703125" style="42" customWidth="1"/>
    <col min="6404" max="6656" width="9.140625" style="42"/>
    <col min="6657" max="6657" width="25.140625" style="42" customWidth="1"/>
    <col min="6658" max="6658" width="46" style="42" customWidth="1"/>
    <col min="6659" max="6659" width="22.5703125" style="42" customWidth="1"/>
    <col min="6660" max="6912" width="9.140625" style="42"/>
    <col min="6913" max="6913" width="25.140625" style="42" customWidth="1"/>
    <col min="6914" max="6914" width="46" style="42" customWidth="1"/>
    <col min="6915" max="6915" width="22.5703125" style="42" customWidth="1"/>
    <col min="6916" max="7168" width="9.140625" style="42"/>
    <col min="7169" max="7169" width="25.140625" style="42" customWidth="1"/>
    <col min="7170" max="7170" width="46" style="42" customWidth="1"/>
    <col min="7171" max="7171" width="22.5703125" style="42" customWidth="1"/>
    <col min="7172" max="7424" width="9.140625" style="42"/>
    <col min="7425" max="7425" width="25.140625" style="42" customWidth="1"/>
    <col min="7426" max="7426" width="46" style="42" customWidth="1"/>
    <col min="7427" max="7427" width="22.5703125" style="42" customWidth="1"/>
    <col min="7428" max="7680" width="9.140625" style="42"/>
    <col min="7681" max="7681" width="25.140625" style="42" customWidth="1"/>
    <col min="7682" max="7682" width="46" style="42" customWidth="1"/>
    <col min="7683" max="7683" width="22.5703125" style="42" customWidth="1"/>
    <col min="7684" max="7936" width="9.140625" style="42"/>
    <col min="7937" max="7937" width="25.140625" style="42" customWidth="1"/>
    <col min="7938" max="7938" width="46" style="42" customWidth="1"/>
    <col min="7939" max="7939" width="22.5703125" style="42" customWidth="1"/>
    <col min="7940" max="8192" width="9.140625" style="42"/>
    <col min="8193" max="8193" width="25.140625" style="42" customWidth="1"/>
    <col min="8194" max="8194" width="46" style="42" customWidth="1"/>
    <col min="8195" max="8195" width="22.5703125" style="42" customWidth="1"/>
    <col min="8196" max="8448" width="9.140625" style="42"/>
    <col min="8449" max="8449" width="25.140625" style="42" customWidth="1"/>
    <col min="8450" max="8450" width="46" style="42" customWidth="1"/>
    <col min="8451" max="8451" width="22.5703125" style="42" customWidth="1"/>
    <col min="8452" max="8704" width="9.140625" style="42"/>
    <col min="8705" max="8705" width="25.140625" style="42" customWidth="1"/>
    <col min="8706" max="8706" width="46" style="42" customWidth="1"/>
    <col min="8707" max="8707" width="22.5703125" style="42" customWidth="1"/>
    <col min="8708" max="8960" width="9.140625" style="42"/>
    <col min="8961" max="8961" width="25.140625" style="42" customWidth="1"/>
    <col min="8962" max="8962" width="46" style="42" customWidth="1"/>
    <col min="8963" max="8963" width="22.5703125" style="42" customWidth="1"/>
    <col min="8964" max="9216" width="9.140625" style="42"/>
    <col min="9217" max="9217" width="25.140625" style="42" customWidth="1"/>
    <col min="9218" max="9218" width="46" style="42" customWidth="1"/>
    <col min="9219" max="9219" width="22.5703125" style="42" customWidth="1"/>
    <col min="9220" max="9472" width="9.140625" style="42"/>
    <col min="9473" max="9473" width="25.140625" style="42" customWidth="1"/>
    <col min="9474" max="9474" width="46" style="42" customWidth="1"/>
    <col min="9475" max="9475" width="22.5703125" style="42" customWidth="1"/>
    <col min="9476" max="9728" width="9.140625" style="42"/>
    <col min="9729" max="9729" width="25.140625" style="42" customWidth="1"/>
    <col min="9730" max="9730" width="46" style="42" customWidth="1"/>
    <col min="9731" max="9731" width="22.5703125" style="42" customWidth="1"/>
    <col min="9732" max="9984" width="9.140625" style="42"/>
    <col min="9985" max="9985" width="25.140625" style="42" customWidth="1"/>
    <col min="9986" max="9986" width="46" style="42" customWidth="1"/>
    <col min="9987" max="9987" width="22.5703125" style="42" customWidth="1"/>
    <col min="9988" max="10240" width="9.140625" style="42"/>
    <col min="10241" max="10241" width="25.140625" style="42" customWidth="1"/>
    <col min="10242" max="10242" width="46" style="42" customWidth="1"/>
    <col min="10243" max="10243" width="22.5703125" style="42" customWidth="1"/>
    <col min="10244" max="10496" width="9.140625" style="42"/>
    <col min="10497" max="10497" width="25.140625" style="42" customWidth="1"/>
    <col min="10498" max="10498" width="46" style="42" customWidth="1"/>
    <col min="10499" max="10499" width="22.5703125" style="42" customWidth="1"/>
    <col min="10500" max="10752" width="9.140625" style="42"/>
    <col min="10753" max="10753" width="25.140625" style="42" customWidth="1"/>
    <col min="10754" max="10754" width="46" style="42" customWidth="1"/>
    <col min="10755" max="10755" width="22.5703125" style="42" customWidth="1"/>
    <col min="10756" max="11008" width="9.140625" style="42"/>
    <col min="11009" max="11009" width="25.140625" style="42" customWidth="1"/>
    <col min="11010" max="11010" width="46" style="42" customWidth="1"/>
    <col min="11011" max="11011" width="22.5703125" style="42" customWidth="1"/>
    <col min="11012" max="11264" width="9.140625" style="42"/>
    <col min="11265" max="11265" width="25.140625" style="42" customWidth="1"/>
    <col min="11266" max="11266" width="46" style="42" customWidth="1"/>
    <col min="11267" max="11267" width="22.5703125" style="42" customWidth="1"/>
    <col min="11268" max="11520" width="9.140625" style="42"/>
    <col min="11521" max="11521" width="25.140625" style="42" customWidth="1"/>
    <col min="11522" max="11522" width="46" style="42" customWidth="1"/>
    <col min="11523" max="11523" width="22.5703125" style="42" customWidth="1"/>
    <col min="11524" max="11776" width="9.140625" style="42"/>
    <col min="11777" max="11777" width="25.140625" style="42" customWidth="1"/>
    <col min="11778" max="11778" width="46" style="42" customWidth="1"/>
    <col min="11779" max="11779" width="22.5703125" style="42" customWidth="1"/>
    <col min="11780" max="12032" width="9.140625" style="42"/>
    <col min="12033" max="12033" width="25.140625" style="42" customWidth="1"/>
    <col min="12034" max="12034" width="46" style="42" customWidth="1"/>
    <col min="12035" max="12035" width="22.5703125" style="42" customWidth="1"/>
    <col min="12036" max="12288" width="9.140625" style="42"/>
    <col min="12289" max="12289" width="25.140625" style="42" customWidth="1"/>
    <col min="12290" max="12290" width="46" style="42" customWidth="1"/>
    <col min="12291" max="12291" width="22.5703125" style="42" customWidth="1"/>
    <col min="12292" max="12544" width="9.140625" style="42"/>
    <col min="12545" max="12545" width="25.140625" style="42" customWidth="1"/>
    <col min="12546" max="12546" width="46" style="42" customWidth="1"/>
    <col min="12547" max="12547" width="22.5703125" style="42" customWidth="1"/>
    <col min="12548" max="12800" width="9.140625" style="42"/>
    <col min="12801" max="12801" width="25.140625" style="42" customWidth="1"/>
    <col min="12802" max="12802" width="46" style="42" customWidth="1"/>
    <col min="12803" max="12803" width="22.5703125" style="42" customWidth="1"/>
    <col min="12804" max="13056" width="9.140625" style="42"/>
    <col min="13057" max="13057" width="25.140625" style="42" customWidth="1"/>
    <col min="13058" max="13058" width="46" style="42" customWidth="1"/>
    <col min="13059" max="13059" width="22.5703125" style="42" customWidth="1"/>
    <col min="13060" max="13312" width="9.140625" style="42"/>
    <col min="13313" max="13313" width="25.140625" style="42" customWidth="1"/>
    <col min="13314" max="13314" width="46" style="42" customWidth="1"/>
    <col min="13315" max="13315" width="22.5703125" style="42" customWidth="1"/>
    <col min="13316" max="13568" width="9.140625" style="42"/>
    <col min="13569" max="13569" width="25.140625" style="42" customWidth="1"/>
    <col min="13570" max="13570" width="46" style="42" customWidth="1"/>
    <col min="13571" max="13571" width="22.5703125" style="42" customWidth="1"/>
    <col min="13572" max="13824" width="9.140625" style="42"/>
    <col min="13825" max="13825" width="25.140625" style="42" customWidth="1"/>
    <col min="13826" max="13826" width="46" style="42" customWidth="1"/>
    <col min="13827" max="13827" width="22.5703125" style="42" customWidth="1"/>
    <col min="13828" max="14080" width="9.140625" style="42"/>
    <col min="14081" max="14081" width="25.140625" style="42" customWidth="1"/>
    <col min="14082" max="14082" width="46" style="42" customWidth="1"/>
    <col min="14083" max="14083" width="22.5703125" style="42" customWidth="1"/>
    <col min="14084" max="14336" width="9.140625" style="42"/>
    <col min="14337" max="14337" width="25.140625" style="42" customWidth="1"/>
    <col min="14338" max="14338" width="46" style="42" customWidth="1"/>
    <col min="14339" max="14339" width="22.5703125" style="42" customWidth="1"/>
    <col min="14340" max="14592" width="9.140625" style="42"/>
    <col min="14593" max="14593" width="25.140625" style="42" customWidth="1"/>
    <col min="14594" max="14594" width="46" style="42" customWidth="1"/>
    <col min="14595" max="14595" width="22.5703125" style="42" customWidth="1"/>
    <col min="14596" max="14848" width="9.140625" style="42"/>
    <col min="14849" max="14849" width="25.140625" style="42" customWidth="1"/>
    <col min="14850" max="14850" width="46" style="42" customWidth="1"/>
    <col min="14851" max="14851" width="22.5703125" style="42" customWidth="1"/>
    <col min="14852" max="15104" width="9.140625" style="42"/>
    <col min="15105" max="15105" width="25.140625" style="42" customWidth="1"/>
    <col min="15106" max="15106" width="46" style="42" customWidth="1"/>
    <col min="15107" max="15107" width="22.5703125" style="42" customWidth="1"/>
    <col min="15108" max="15360" width="9.140625" style="42"/>
    <col min="15361" max="15361" width="25.140625" style="42" customWidth="1"/>
    <col min="15362" max="15362" width="46" style="42" customWidth="1"/>
    <col min="15363" max="15363" width="22.5703125" style="42" customWidth="1"/>
    <col min="15364" max="15616" width="9.140625" style="42"/>
    <col min="15617" max="15617" width="25.140625" style="42" customWidth="1"/>
    <col min="15618" max="15618" width="46" style="42" customWidth="1"/>
    <col min="15619" max="15619" width="22.5703125" style="42" customWidth="1"/>
    <col min="15620" max="15872" width="9.140625" style="42"/>
    <col min="15873" max="15873" width="25.140625" style="42" customWidth="1"/>
    <col min="15874" max="15874" width="46" style="42" customWidth="1"/>
    <col min="15875" max="15875" width="22.5703125" style="42" customWidth="1"/>
    <col min="15876" max="16128" width="9.140625" style="42"/>
    <col min="16129" max="16129" width="25.140625" style="42" customWidth="1"/>
    <col min="16130" max="16130" width="46" style="42" customWidth="1"/>
    <col min="16131" max="16131" width="22.5703125" style="42" customWidth="1"/>
    <col min="16132" max="16384" width="9.140625" style="42"/>
  </cols>
  <sheetData>
    <row r="2" spans="1:4" ht="94.5" customHeight="1" x14ac:dyDescent="0.25">
      <c r="A2" s="84" t="s">
        <v>102</v>
      </c>
      <c r="B2" s="70"/>
      <c r="C2" s="70"/>
    </row>
    <row r="3" spans="1:4" ht="52.5" customHeight="1" x14ac:dyDescent="0.2">
      <c r="A3" s="82" t="s">
        <v>98</v>
      </c>
      <c r="B3" s="83"/>
      <c r="C3" s="83"/>
    </row>
    <row r="4" spans="1:4" x14ac:dyDescent="0.2">
      <c r="A4" s="43"/>
      <c r="B4" s="44"/>
      <c r="C4" s="45"/>
    </row>
    <row r="5" spans="1:4" x14ac:dyDescent="0.2">
      <c r="A5" s="43"/>
      <c r="B5" s="44"/>
      <c r="C5" s="45"/>
    </row>
    <row r="6" spans="1:4" ht="15" x14ac:dyDescent="0.25">
      <c r="A6" s="46" t="s">
        <v>71</v>
      </c>
      <c r="B6" s="46"/>
      <c r="C6" s="46"/>
      <c r="D6" s="46"/>
    </row>
    <row r="7" spans="1:4" ht="15" x14ac:dyDescent="0.25">
      <c r="A7" s="46" t="s">
        <v>93</v>
      </c>
      <c r="B7" s="46"/>
      <c r="C7" s="46"/>
      <c r="D7" s="46"/>
    </row>
    <row r="9" spans="1:4" ht="39" customHeight="1" x14ac:dyDescent="0.2">
      <c r="A9" s="47" t="s">
        <v>72</v>
      </c>
      <c r="B9" s="48" t="s">
        <v>73</v>
      </c>
      <c r="C9" s="47" t="s">
        <v>34</v>
      </c>
    </row>
    <row r="10" spans="1:4" ht="26.25" customHeight="1" x14ac:dyDescent="0.2">
      <c r="A10" s="49" t="s">
        <v>74</v>
      </c>
      <c r="B10" s="50" t="s">
        <v>75</v>
      </c>
      <c r="C10" s="49">
        <f>-(C11+C16)</f>
        <v>-188.85999999999967</v>
      </c>
    </row>
    <row r="11" spans="1:4" ht="17.25" customHeight="1" x14ac:dyDescent="0.2">
      <c r="A11" s="51" t="s">
        <v>76</v>
      </c>
      <c r="B11" s="52" t="s">
        <v>77</v>
      </c>
      <c r="C11" s="51">
        <f>SUM(C12)</f>
        <v>-5942.37</v>
      </c>
    </row>
    <row r="12" spans="1:4" ht="21" customHeight="1" x14ac:dyDescent="0.2">
      <c r="A12" s="53" t="s">
        <v>78</v>
      </c>
      <c r="B12" s="54" t="s">
        <v>79</v>
      </c>
      <c r="C12" s="53">
        <f>SUM(C13)</f>
        <v>-5942.37</v>
      </c>
    </row>
    <row r="13" spans="1:4" ht="29.25" customHeight="1" x14ac:dyDescent="0.2">
      <c r="A13" s="53" t="s">
        <v>80</v>
      </c>
      <c r="B13" s="54" t="s">
        <v>81</v>
      </c>
      <c r="C13" s="53">
        <f>SUM(C14)</f>
        <v>-5942.37</v>
      </c>
    </row>
    <row r="14" spans="1:4" ht="25.5" customHeight="1" x14ac:dyDescent="0.2">
      <c r="A14" s="53" t="s">
        <v>82</v>
      </c>
      <c r="B14" s="54" t="s">
        <v>83</v>
      </c>
      <c r="C14" s="53">
        <f>-5859.25-(20.93+4.98+40.83+16.38)</f>
        <v>-5942.37</v>
      </c>
    </row>
    <row r="15" spans="1:4" x14ac:dyDescent="0.2">
      <c r="A15" s="53"/>
      <c r="B15" s="53"/>
      <c r="C15" s="53">
        <v>0</v>
      </c>
    </row>
    <row r="16" spans="1:4" ht="20.25" customHeight="1" x14ac:dyDescent="0.2">
      <c r="A16" s="51" t="s">
        <v>84</v>
      </c>
      <c r="B16" s="52" t="s">
        <v>85</v>
      </c>
      <c r="C16" s="51">
        <f>SUM(C17)</f>
        <v>6131.23</v>
      </c>
    </row>
    <row r="17" spans="1:3" ht="18" customHeight="1" x14ac:dyDescent="0.2">
      <c r="A17" s="53" t="s">
        <v>86</v>
      </c>
      <c r="B17" s="54" t="s">
        <v>87</v>
      </c>
      <c r="C17" s="53">
        <f>SUM(C18)</f>
        <v>6131.23</v>
      </c>
    </row>
    <row r="18" spans="1:3" ht="24.75" customHeight="1" x14ac:dyDescent="0.2">
      <c r="A18" s="53" t="s">
        <v>88</v>
      </c>
      <c r="B18" s="54" t="s">
        <v>89</v>
      </c>
      <c r="C18" s="53">
        <f>SUM(C19)</f>
        <v>6131.23</v>
      </c>
    </row>
    <row r="19" spans="1:3" ht="28.5" customHeight="1" x14ac:dyDescent="0.2">
      <c r="A19" s="53" t="s">
        <v>90</v>
      </c>
      <c r="B19" s="54" t="s">
        <v>91</v>
      </c>
      <c r="C19" s="53">
        <f>6048.11+16.38+20.93+40.83+4.98</f>
        <v>6131.23</v>
      </c>
    </row>
  </sheetData>
  <mergeCells count="2">
    <mergeCell ref="A3:C3"/>
    <mergeCell ref="A2:C2"/>
  </mergeCells>
  <pageMargins left="0.75" right="0.75" top="1" bottom="1" header="0.5" footer="0.5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292AAD7-A4DE-4881-8127-447C41367C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3 2021</vt:lpstr>
      <vt:lpstr>прил 5 дефицит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SARSENOVA_LK\User</dc:creator>
  <cp:lastModifiedBy>Таня</cp:lastModifiedBy>
  <cp:lastPrinted>2021-06-28T05:56:49Z</cp:lastPrinted>
  <dcterms:created xsi:type="dcterms:W3CDTF">2020-12-03T13:36:17Z</dcterms:created>
  <dcterms:modified xsi:type="dcterms:W3CDTF">2021-07-05T08:55:48Z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 СП(10).xlsx</vt:lpwstr>
  </property>
  <property fmtid="{D5CDD505-2E9C-101B-9397-08002B2CF9AE}" pid="3" name="Название отчета">
    <vt:lpwstr>Расходы СП(10).xlsx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12-уф-сарсенова-лк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